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lentina.bonvissuto\Desktop\AQ veicoli 4\documentazione\documentazione da pubblicare word\"/>
    </mc:Choice>
  </mc:AlternateContent>
  <xr:revisionPtr revIDLastSave="0" documentId="13_ncr:1_{5BD26C63-9E3E-4BD6-9F29-2066524EAAEF}" xr6:coauthVersionLast="47" xr6:coauthVersionMax="47" xr10:uidLastSave="{00000000-0000-0000-0000-000000000000}"/>
  <bookViews>
    <workbookView xWindow="-108" yWindow="-108" windowWidth="23256" windowHeight="12456" tabRatio="635" xr2:uid="{00000000-000D-0000-FFFF-FFFF00000000}"/>
  </bookViews>
  <sheets>
    <sheet name="ISTRUZIONI" sheetId="15" r:id="rId1"/>
    <sheet name="GARANZIE AQ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3" l="1"/>
  <c r="D29" i="13" l="1"/>
  <c r="D28" i="13"/>
  <c r="E28" i="13" s="1"/>
  <c r="E27" i="13"/>
  <c r="D23" i="13"/>
  <c r="E6" i="13" l="1"/>
  <c r="E10" i="13" l="1"/>
  <c r="D11" i="13" s="1"/>
  <c r="E29" i="13" l="1"/>
  <c r="D30" i="13" l="1"/>
  <c r="D24" i="13" l="1"/>
  <c r="D16" i="13"/>
  <c r="D31" i="13"/>
</calcChain>
</file>

<file path=xl/sharedStrings.xml><?xml version="1.0" encoding="utf-8"?>
<sst xmlns="http://schemas.openxmlformats.org/spreadsheetml/2006/main" count="43" uniqueCount="41">
  <si>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</si>
  <si>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</si>
  <si>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</si>
  <si>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</si>
  <si>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</si>
  <si>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</si>
  <si>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</si>
  <si>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</si>
  <si>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</si>
  <si>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</si>
  <si>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</si>
  <si>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</si>
  <si>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</si>
  <si>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</si>
  <si>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</si>
  <si>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</si>
  <si>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</si>
  <si>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</si>
  <si>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</si>
  <si>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</si>
  <si>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</si>
  <si>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</si>
  <si>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</si>
  <si>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</si>
  <si>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</si>
  <si>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</si>
  <si>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</si>
  <si>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</si>
  <si>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</si>
  <si>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</si>
  <si>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</si>
  <si>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</si>
  <si>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</si>
  <si>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</si>
  <si>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</si>
  <si>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capitolato d'oneri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</si>
  <si>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23.2 del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</si>
  <si>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23.2 del capitolato d'oneri (NB: il valore è indicato preventivamente a solo titolo di esempio)</t>
    </r>
  </si>
  <si>
    <r>
      <t>B.  Fideiussione, emessa e firmata digitalmente, gestita mediante</t>
    </r>
    <r>
      <rPr>
        <b/>
        <sz val="10"/>
        <rFont val="Calibri"/>
        <family val="2"/>
        <scheme val="minor"/>
      </rPr>
      <t xml:space="preserve">  verifica telematica sul sito internet dell'emittente </t>
    </r>
    <r>
      <rPr>
        <b/>
        <strike/>
        <sz val="10"/>
        <rFont val="Calibri"/>
        <family val="2"/>
        <scheme val="minor"/>
      </rPr>
      <t xml:space="preserve"> </t>
    </r>
  </si>
  <si>
    <t>Almeno una certificazione tra 
- ISO 14001;
- ISO 14064-1;
- ISO 27001;
- ISO 45001;
- ISO 50001.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</si>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</sst>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trike/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44" fontId="2" fillId="0" borderId="8" xfId="0" applyNumberFormat="1" applyFont="1" applyBorder="1" applyAlignment="1">
      <alignment horizontal="center" vertical="center"/>
    </xf>
    <xf numFmtId="44" fontId="2" fillId="0" borderId="9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9" fontId="18" fillId="0" borderId="1" xfId="0" applyNumberFormat="1" applyFont="1" applyBorder="1" applyAlignment="1">
      <alignment horizontal="center" vertical="center"/>
    </xf>
    <xf numFmtId="165" fontId="18" fillId="0" borderId="2" xfId="0" applyNumberFormat="1" applyFont="1" applyBorder="1" applyAlignment="1">
      <alignment horizontal="center" vertical="center"/>
    </xf>
    <xf numFmtId="165" fontId="18" fillId="0" borderId="3" xfId="0" applyNumberFormat="1" applyFont="1" applyBorder="1" applyAlignment="1">
      <alignment horizontal="center" vertical="center"/>
    </xf>
    <xf numFmtId="165" fontId="18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1"/>
  <sheetViews>
    <sheetView tabSelected="1" workbookViewId="0">
      <selection activeCell="D17" sqref="D17"/>
    </sheetView>
  </sheetViews>
  <sheetFormatPr defaultRowHeight="14.4" x14ac:dyDescent="0.3"/>
  <cols>
    <col min="3" max="3" width="20.21875" customWidth="1"/>
    <col min="4" max="4" width="86" customWidth="1"/>
  </cols>
  <sheetData>
    <row r="1" spans="1:4" x14ac:dyDescent="0.3">
      <c r="A1" t="s">
        <v>23</v>
      </c>
    </row>
    <row r="4" spans="1:4" s="23" customFormat="1" ht="31.5" customHeight="1" x14ac:dyDescent="0.3">
      <c r="C4" s="24" t="s">
        <v>24</v>
      </c>
      <c r="D4" s="24"/>
    </row>
    <row r="5" spans="1:4" s="23" customFormat="1" ht="31.5" customHeight="1" x14ac:dyDescent="0.3">
      <c r="C5" s="24" t="s">
        <v>25</v>
      </c>
      <c r="D5" s="24"/>
    </row>
    <row r="6" spans="1:4" s="23" customFormat="1" ht="31.5" customHeight="1" x14ac:dyDescent="0.3">
      <c r="C6" s="24" t="s">
        <v>26</v>
      </c>
      <c r="D6" s="24"/>
    </row>
    <row r="7" spans="1:4" x14ac:dyDescent="0.3">
      <c r="C7" s="25"/>
      <c r="D7" s="25"/>
    </row>
    <row r="8" spans="1:4" x14ac:dyDescent="0.3">
      <c r="C8" s="24" t="s">
        <v>27</v>
      </c>
      <c r="D8" s="24"/>
    </row>
    <row r="9" spans="1:4" ht="34.5" customHeight="1" x14ac:dyDescent="0.3">
      <c r="C9" s="20" t="s">
        <v>28</v>
      </c>
      <c r="D9" s="19" t="s">
        <v>34</v>
      </c>
    </row>
    <row r="10" spans="1:4" ht="34.5" customHeight="1" x14ac:dyDescent="0.3">
      <c r="C10" s="21" t="s">
        <v>29</v>
      </c>
      <c r="D10" s="19" t="s">
        <v>30</v>
      </c>
    </row>
    <row r="11" spans="1:4" ht="34.5" customHeight="1" x14ac:dyDescent="0.3">
      <c r="C11" s="22" t="s">
        <v>31</v>
      </c>
      <c r="D11" s="19" t="s">
        <v>32</v>
      </c>
    </row>
    <row r="12" spans="1:4" x14ac:dyDescent="0.3">
      <c r="C12" s="19"/>
      <c r="D12" s="19"/>
    </row>
    <row r="13" spans="1:4" x14ac:dyDescent="0.3">
      <c r="C13" s="18"/>
    </row>
    <row r="14" spans="1:4" x14ac:dyDescent="0.3">
      <c r="C14" s="18"/>
    </row>
    <row r="15" spans="1:4" x14ac:dyDescent="0.3">
      <c r="C15" s="18"/>
    </row>
    <row r="16" spans="1:4" x14ac:dyDescent="0.3">
      <c r="C16" s="18"/>
    </row>
    <row r="17" spans="3:3" x14ac:dyDescent="0.3">
      <c r="C17" s="18"/>
    </row>
    <row r="18" spans="3:3" x14ac:dyDescent="0.3">
      <c r="C18" s="18"/>
    </row>
    <row r="19" spans="3:3" x14ac:dyDescent="0.3">
      <c r="C19" s="18"/>
    </row>
    <row r="20" spans="3:3" x14ac:dyDescent="0.3">
      <c r="C20" s="18"/>
    </row>
    <row r="21" spans="3:3" x14ac:dyDescent="0.3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scale="7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F31"/>
  <sheetViews>
    <sheetView tabSelected="1" zoomScaleNormal="100" zoomScaleSheetLayoutView="97" workbookViewId="0">
      <selection activeCell="D17" sqref="D17"/>
    </sheetView>
  </sheetViews>
  <sheetFormatPr defaultRowHeight="14.4" x14ac:dyDescent="0.3"/>
  <cols>
    <col min="1" max="1" width="5.21875" customWidth="1"/>
    <col min="2" max="2" width="42.77734375" customWidth="1"/>
    <col min="3" max="3" width="13.5546875" customWidth="1"/>
    <col min="5" max="5" width="14.21875" customWidth="1"/>
  </cols>
  <sheetData>
    <row r="2" spans="1:6" x14ac:dyDescent="0.3">
      <c r="B2" s="1"/>
      <c r="C2" s="1"/>
      <c r="D2" s="1"/>
      <c r="E2" s="1"/>
      <c r="F2" s="1"/>
    </row>
    <row r="3" spans="1:6" ht="28.5" customHeight="1" x14ac:dyDescent="0.3">
      <c r="B3" s="26" t="s">
        <v>16</v>
      </c>
      <c r="C3" s="26"/>
      <c r="D3" s="26"/>
      <c r="E3" s="26"/>
      <c r="F3" s="1"/>
    </row>
    <row r="4" spans="1:6" ht="28.5" customHeight="1" x14ac:dyDescent="0.3">
      <c r="B4" s="47" t="s">
        <v>17</v>
      </c>
      <c r="C4" s="48"/>
      <c r="D4" s="48"/>
      <c r="E4" s="49"/>
      <c r="F4" s="1"/>
    </row>
    <row r="5" spans="1:6" ht="27.6" x14ac:dyDescent="0.3">
      <c r="B5" s="11" t="s">
        <v>4</v>
      </c>
      <c r="C5" s="11" t="s">
        <v>1</v>
      </c>
      <c r="D5" s="11" t="s">
        <v>0</v>
      </c>
      <c r="E5" s="11" t="s">
        <v>6</v>
      </c>
      <c r="F5" s="1"/>
    </row>
    <row r="6" spans="1:6" x14ac:dyDescent="0.3">
      <c r="A6" s="27"/>
      <c r="B6" s="8" t="s">
        <v>8</v>
      </c>
      <c r="C6" s="3">
        <v>0.3</v>
      </c>
      <c r="D6" s="6" t="s">
        <v>40</v>
      </c>
      <c r="E6" s="28">
        <f>IF(D7="s",C7,IF(D6="s",C6,0))</f>
        <v>0.3</v>
      </c>
      <c r="F6" s="1"/>
    </row>
    <row r="7" spans="1:6" ht="27.6" x14ac:dyDescent="0.3">
      <c r="A7" s="27"/>
      <c r="B7" s="8" t="s">
        <v>9</v>
      </c>
      <c r="C7" s="3">
        <v>0.5</v>
      </c>
      <c r="D7" s="6" t="s">
        <v>33</v>
      </c>
      <c r="E7" s="29"/>
      <c r="F7" s="1"/>
    </row>
    <row r="8" spans="1:6" ht="41.4" x14ac:dyDescent="0.3">
      <c r="A8" s="66"/>
      <c r="B8" s="61" t="s">
        <v>38</v>
      </c>
      <c r="C8" s="3">
        <v>0.1</v>
      </c>
      <c r="D8" s="6" t="s">
        <v>40</v>
      </c>
      <c r="E8" s="9">
        <f>IF(D8="s",C8,0)</f>
        <v>0.1</v>
      </c>
      <c r="F8" s="1"/>
    </row>
    <row r="9" spans="1:6" x14ac:dyDescent="0.3">
      <c r="B9" s="12" t="s">
        <v>10</v>
      </c>
      <c r="C9" s="13"/>
      <c r="D9" s="14"/>
      <c r="E9" s="15"/>
      <c r="F9" s="1"/>
    </row>
    <row r="10" spans="1:6" ht="94.8" customHeight="1" x14ac:dyDescent="0.3">
      <c r="A10" s="10"/>
      <c r="B10" s="61" t="s">
        <v>39</v>
      </c>
      <c r="C10" s="62">
        <v>0.2</v>
      </c>
      <c r="D10" s="6" t="s">
        <v>40</v>
      </c>
      <c r="E10" s="9">
        <f>IF(D10="s",C10,0)</f>
        <v>0.2</v>
      </c>
      <c r="F10" s="1"/>
    </row>
    <row r="11" spans="1:6" ht="43.5" customHeight="1" x14ac:dyDescent="0.3">
      <c r="B11" s="30" t="s">
        <v>7</v>
      </c>
      <c r="C11" s="31"/>
      <c r="D11" s="32">
        <f>IFERROR(1-(1-E6)*(1-E8)*(1-E10),1-(1-E6)*(1-E10))</f>
        <v>0.496</v>
      </c>
      <c r="E11" s="32"/>
      <c r="F11" s="5"/>
    </row>
    <row r="12" spans="1:6" x14ac:dyDescent="0.3">
      <c r="B12" s="1"/>
      <c r="C12" s="1"/>
      <c r="D12" s="1"/>
      <c r="E12" s="1"/>
      <c r="F12" s="1"/>
    </row>
    <row r="14" spans="1:6" ht="27" customHeight="1" x14ac:dyDescent="0.3">
      <c r="B14" s="26" t="s">
        <v>11</v>
      </c>
      <c r="C14" s="26"/>
      <c r="D14" s="26"/>
      <c r="E14" s="26"/>
    </row>
    <row r="15" spans="1:6" ht="60.75" customHeight="1" x14ac:dyDescent="0.3">
      <c r="B15" s="42" t="s">
        <v>35</v>
      </c>
      <c r="C15" s="43"/>
      <c r="D15" s="37">
        <v>1000000</v>
      </c>
      <c r="E15" s="38"/>
    </row>
    <row r="16" spans="1:6" x14ac:dyDescent="0.3">
      <c r="B16" s="44" t="s">
        <v>12</v>
      </c>
      <c r="C16" s="45"/>
      <c r="D16" s="46">
        <f>ROUND((1-$D$11)*$D15,0)</f>
        <v>504000</v>
      </c>
      <c r="E16" s="46"/>
    </row>
    <row r="19" spans="2:6" ht="31.5" customHeight="1" x14ac:dyDescent="0.3">
      <c r="B19" s="26" t="s">
        <v>18</v>
      </c>
      <c r="C19" s="33"/>
      <c r="D19" s="33"/>
      <c r="E19" s="34"/>
      <c r="F19" s="16"/>
    </row>
    <row r="20" spans="2:6" ht="61.5" customHeight="1" x14ac:dyDescent="0.3">
      <c r="B20" s="35" t="s">
        <v>36</v>
      </c>
      <c r="C20" s="36"/>
      <c r="D20" s="37">
        <v>1000000</v>
      </c>
      <c r="E20" s="38"/>
      <c r="F20" s="4"/>
    </row>
    <row r="21" spans="2:6" ht="20.25" customHeight="1" x14ac:dyDescent="0.3">
      <c r="B21" s="39" t="s">
        <v>19</v>
      </c>
      <c r="C21" s="40"/>
      <c r="D21" s="40"/>
      <c r="E21" s="41"/>
    </row>
    <row r="22" spans="2:6" x14ac:dyDescent="0.3">
      <c r="B22" s="55" t="s">
        <v>2</v>
      </c>
      <c r="C22" s="56"/>
      <c r="D22" s="63">
        <v>5.0000000000000001E-3</v>
      </c>
      <c r="E22" s="64"/>
      <c r="F22" s="4"/>
    </row>
    <row r="23" spans="2:6" ht="30" customHeight="1" x14ac:dyDescent="0.3">
      <c r="B23" s="57" t="s">
        <v>14</v>
      </c>
      <c r="C23" s="58"/>
      <c r="D23" s="59">
        <f>D22*D$20</f>
        <v>5000</v>
      </c>
      <c r="E23" s="60"/>
    </row>
    <row r="24" spans="2:6" x14ac:dyDescent="0.3">
      <c r="B24" s="54" t="s">
        <v>3</v>
      </c>
      <c r="C24" s="54"/>
      <c r="D24" s="46">
        <f>ROUND((1-$D$11)*$D23,0)</f>
        <v>2520</v>
      </c>
      <c r="E24" s="46"/>
    </row>
    <row r="25" spans="2:6" ht="36.75" customHeight="1" x14ac:dyDescent="0.3">
      <c r="B25" s="50" t="s">
        <v>20</v>
      </c>
      <c r="C25" s="50"/>
      <c r="D25" s="50"/>
      <c r="E25" s="50"/>
    </row>
    <row r="26" spans="2:6" ht="48.75" customHeight="1" x14ac:dyDescent="0.3">
      <c r="B26" s="51" t="s">
        <v>37</v>
      </c>
      <c r="C26" s="51"/>
      <c r="D26" s="7">
        <v>0.24</v>
      </c>
      <c r="E26" s="17"/>
      <c r="F26" s="4"/>
    </row>
    <row r="27" spans="2:6" ht="29.25" customHeight="1" x14ac:dyDescent="0.3">
      <c r="B27" s="51" t="s">
        <v>13</v>
      </c>
      <c r="C27" s="51"/>
      <c r="D27" s="65">
        <v>5.0000000000000001E-3</v>
      </c>
      <c r="E27" s="2">
        <f>D27*D$20</f>
        <v>5000</v>
      </c>
      <c r="F27" s="4"/>
    </row>
    <row r="28" spans="2:6" ht="29.25" customHeight="1" x14ac:dyDescent="0.3">
      <c r="B28" s="51" t="s">
        <v>21</v>
      </c>
      <c r="C28" s="51"/>
      <c r="D28" s="9">
        <f>IF(D26&gt;10%,MIN(D26-10%,10%),0%)</f>
        <v>0.1</v>
      </c>
      <c r="E28" s="2">
        <f>D28*D$20</f>
        <v>100000</v>
      </c>
    </row>
    <row r="29" spans="2:6" ht="29.25" customHeight="1" x14ac:dyDescent="0.3">
      <c r="B29" s="51" t="s">
        <v>22</v>
      </c>
      <c r="C29" s="51"/>
      <c r="D29" s="9">
        <f>IF(D26&gt;20%,2*(D26-20%),0%)</f>
        <v>7.999999999999996E-2</v>
      </c>
      <c r="E29" s="2">
        <f>D29*D$20</f>
        <v>79999.999999999956</v>
      </c>
    </row>
    <row r="30" spans="2:6" ht="29.25" customHeight="1" x14ac:dyDescent="0.3">
      <c r="B30" s="52" t="s">
        <v>15</v>
      </c>
      <c r="C30" s="52"/>
      <c r="D30" s="53">
        <f>SUM(E27:E29)</f>
        <v>184999.99999999994</v>
      </c>
      <c r="E30" s="53"/>
    </row>
    <row r="31" spans="2:6" ht="30" customHeight="1" x14ac:dyDescent="0.3">
      <c r="B31" s="54" t="s">
        <v>5</v>
      </c>
      <c r="C31" s="54"/>
      <c r="D31" s="46">
        <f>ROUND((1-$D$11)*$D30,0)</f>
        <v>93240</v>
      </c>
      <c r="E31" s="46"/>
    </row>
  </sheetData>
  <mergeCells count="30">
    <mergeCell ref="D31:E31"/>
    <mergeCell ref="B4:E4"/>
    <mergeCell ref="B25:E25"/>
    <mergeCell ref="B26:C26"/>
    <mergeCell ref="B27:C27"/>
    <mergeCell ref="B28:C28"/>
    <mergeCell ref="B29:C29"/>
    <mergeCell ref="B30:C30"/>
    <mergeCell ref="D30:E30"/>
    <mergeCell ref="B31:C31"/>
    <mergeCell ref="B22:C22"/>
    <mergeCell ref="B23:C23"/>
    <mergeCell ref="B24:C24"/>
    <mergeCell ref="D24:E24"/>
    <mergeCell ref="D23:E23"/>
    <mergeCell ref="D22:E22"/>
    <mergeCell ref="B19:E19"/>
    <mergeCell ref="B20:C20"/>
    <mergeCell ref="D20:E20"/>
    <mergeCell ref="B21:E21"/>
    <mergeCell ref="B14:E14"/>
    <mergeCell ref="B15:C15"/>
    <mergeCell ref="D15:E15"/>
    <mergeCell ref="B16:C16"/>
    <mergeCell ref="D16:E16"/>
    <mergeCell ref="B3:E3"/>
    <mergeCell ref="A6:A7"/>
    <mergeCell ref="E6:E7"/>
    <mergeCell ref="B11:C11"/>
    <mergeCell ref="D11:E11"/>
  </mergeCells>
  <dataValidations count="1">
    <dataValidation type="list" allowBlank="1" showInputMessage="1" showErrorMessage="1" sqref="D6:D10" xr:uid="{00000000-0002-0000-0300-000000000000}">
      <formula1>"s,n"</formula1>
    </dataValidation>
  </dataValidations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AQ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Bonvissuto Valentina</cp:lastModifiedBy>
  <cp:lastPrinted>2025-12-17T11:32:00Z</cp:lastPrinted>
  <dcterms:created xsi:type="dcterms:W3CDTF">2016-02-02T10:53:31Z</dcterms:created>
  <dcterms:modified xsi:type="dcterms:W3CDTF">2025-12-17T11:32:15Z</dcterms:modified>
</cp:coreProperties>
</file>